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15" windowHeight="8505"/>
  </bookViews>
  <sheets>
    <sheet name="parameter" sheetId="7" r:id="rId1"/>
  </sheets>
  <definedNames>
    <definedName name="_xlnm.Print_Area" localSheetId="0">parameter!$A$1:$H$42</definedName>
  </definedNames>
  <calcPr calcId="125725"/>
</workbook>
</file>

<file path=xl/calcChain.xml><?xml version="1.0" encoding="utf-8"?>
<calcChain xmlns="http://schemas.openxmlformats.org/spreadsheetml/2006/main">
  <c r="E27" i="7"/>
  <c r="F31"/>
  <c r="F36" s="1"/>
  <c r="F41" s="1"/>
  <c r="E32"/>
  <c r="E37" s="1"/>
  <c r="D27"/>
  <c r="C27"/>
  <c r="C32" s="1"/>
  <c r="C37" s="1"/>
  <c r="F14"/>
  <c r="F26" s="1"/>
  <c r="E14"/>
  <c r="E16" s="1"/>
  <c r="D14"/>
  <c r="D16" s="1"/>
  <c r="C14"/>
  <c r="C16" s="1"/>
  <c r="F13"/>
  <c r="F23" s="1"/>
  <c r="E13"/>
  <c r="E15" s="1"/>
  <c r="D13"/>
  <c r="D15" s="1"/>
  <c r="C13"/>
  <c r="C15" s="1"/>
  <c r="C28" l="1"/>
  <c r="C33" s="1"/>
  <c r="C38" s="1"/>
  <c r="E28"/>
  <c r="E33" s="1"/>
  <c r="E38" s="1"/>
  <c r="D21"/>
  <c r="D17"/>
  <c r="D22" s="1"/>
  <c r="D24"/>
  <c r="D18"/>
  <c r="D25" s="1"/>
  <c r="D30"/>
  <c r="C21"/>
  <c r="C17"/>
  <c r="C22" s="1"/>
  <c r="E21"/>
  <c r="E17"/>
  <c r="E22" s="1"/>
  <c r="C30"/>
  <c r="C24"/>
  <c r="C18"/>
  <c r="C25" s="1"/>
  <c r="E30"/>
  <c r="E24"/>
  <c r="E18"/>
  <c r="E25" s="1"/>
  <c r="F20"/>
  <c r="D29"/>
  <c r="D34" s="1"/>
  <c r="D39" s="1"/>
  <c r="D32"/>
  <c r="D37" s="1"/>
  <c r="F19"/>
  <c r="D28"/>
  <c r="D33" s="1"/>
  <c r="D38" s="1"/>
  <c r="C29"/>
  <c r="C34" s="1"/>
  <c r="C39" s="1"/>
  <c r="E29"/>
  <c r="E34" s="1"/>
  <c r="E39" s="1"/>
  <c r="F30" l="1"/>
  <c r="F42" s="1"/>
  <c r="E42"/>
  <c r="E35"/>
  <c r="E40" s="1"/>
  <c r="D35"/>
  <c r="D40" s="1"/>
  <c r="D42"/>
  <c r="F35"/>
  <c r="F40" s="1"/>
  <c r="C42"/>
  <c r="C35"/>
  <c r="C40" s="1"/>
</calcChain>
</file>

<file path=xl/sharedStrings.xml><?xml version="1.0" encoding="utf-8"?>
<sst xmlns="http://schemas.openxmlformats.org/spreadsheetml/2006/main" count="83" uniqueCount="48">
  <si>
    <t>Stepper</t>
  </si>
  <si>
    <t>deg/step</t>
  </si>
  <si>
    <t>microsteps</t>
  </si>
  <si>
    <t>unit</t>
  </si>
  <si>
    <t>mm</t>
  </si>
  <si>
    <t>Spindle</t>
  </si>
  <si>
    <t>INPUT</t>
  </si>
  <si>
    <t>OUTPUT</t>
  </si>
  <si>
    <t>sec</t>
  </si>
  <si>
    <t>Gear</t>
  </si>
  <si>
    <t>in/out</t>
  </si>
  <si>
    <t>steps</t>
  </si>
  <si>
    <t>mm/rev</t>
  </si>
  <si>
    <t>microsteps/step</t>
  </si>
  <si>
    <t>remark</t>
  </si>
  <si>
    <t>gear ratio: input / output</t>
  </si>
  <si>
    <t>thread pitch</t>
  </si>
  <si>
    <t>inch</t>
  </si>
  <si>
    <t>X-axis</t>
  </si>
  <si>
    <t>Y-axis</t>
  </si>
  <si>
    <t>Z-axis</t>
  </si>
  <si>
    <t>/ mm</t>
  </si>
  <si>
    <t>/ inch</t>
  </si>
  <si>
    <t>/ step</t>
  </si>
  <si>
    <t>/ microstep</t>
  </si>
  <si>
    <r>
      <t>/ sec (</t>
    </r>
    <r>
      <rPr>
        <b/>
        <sz val="14"/>
        <color theme="1"/>
        <rFont val="Calibri"/>
        <family val="2"/>
        <scheme val="minor"/>
      </rPr>
      <t>Velocity</t>
    </r>
    <r>
      <rPr>
        <b/>
        <sz val="11"/>
        <color theme="1"/>
        <rFont val="Calibri"/>
        <family val="2"/>
        <scheme val="minor"/>
      </rPr>
      <t>)</t>
    </r>
  </si>
  <si>
    <r>
      <t>/ sec^2 (</t>
    </r>
    <r>
      <rPr>
        <b/>
        <sz val="14"/>
        <color theme="1"/>
        <rFont val="Calibri"/>
        <family val="2"/>
        <scheme val="minor"/>
      </rPr>
      <t>Acceleration</t>
    </r>
    <r>
      <rPr>
        <b/>
        <sz val="11"/>
        <color theme="1"/>
        <rFont val="Calibri"/>
        <family val="2"/>
        <scheme val="minor"/>
      </rPr>
      <t>)</t>
    </r>
  </si>
  <si>
    <r>
      <t>/ sec^3 (</t>
    </r>
    <r>
      <rPr>
        <b/>
        <sz val="14"/>
        <color theme="1"/>
        <rFont val="Calibri"/>
        <family val="2"/>
        <scheme val="minor"/>
      </rPr>
      <t>Jerk</t>
    </r>
    <r>
      <rPr>
        <b/>
        <sz val="11"/>
        <color theme="1"/>
        <rFont val="Calibri"/>
        <family val="2"/>
        <scheme val="minor"/>
      </rPr>
      <t>)</t>
    </r>
  </si>
  <si>
    <t>Kmotion-data</t>
  </si>
  <si>
    <t>KMotionCNC-data</t>
  </si>
  <si>
    <t>StepResponseScreen, defining 3rd order rapid motion, used in jogging, homing, G0 (Gcode rapids)</t>
  </si>
  <si>
    <t>TrajectoryPlanerScreen, defining 2nd order (infinite Jerk) coordinate motion path like G1, G2, G3</t>
  </si>
  <si>
    <t>https://groups.yahoo.com/neo/groups/DynoMotion/conversations/messages/10147</t>
  </si>
  <si>
    <t>acceleration time</t>
  </si>
  <si>
    <t>jerk time</t>
  </si>
  <si>
    <t>deg</t>
  </si>
  <si>
    <t>/ deg</t>
  </si>
  <si>
    <t>/ revolution (gear out)</t>
  </si>
  <si>
    <t>A-axis</t>
  </si>
  <si>
    <t>time to reach feed velocity</t>
  </si>
  <si>
    <t>time to reach acceleration</t>
  </si>
  <si>
    <t>stepper RPM (gear in)</t>
  </si>
  <si>
    <t>1/min</t>
  </si>
  <si>
    <t>mm/min, deg/sec</t>
  </si>
  <si>
    <t>linear, angular velocity</t>
  </si>
  <si>
    <t>G0 Feed</t>
  </si>
  <si>
    <t>G1 Feed</t>
  </si>
  <si>
    <t>Feed (G00 or G01)</t>
  </si>
</sst>
</file>

<file path=xl/styles.xml><?xml version="1.0" encoding="utf-8"?>
<styleSheet xmlns="http://schemas.openxmlformats.org/spreadsheetml/2006/main">
  <numFmts count="4">
    <numFmt numFmtId="164" formatCode="#,##0.000000"/>
    <numFmt numFmtId="165" formatCode="#,##0.0000"/>
    <numFmt numFmtId="166" formatCode="#,##0.00000"/>
    <numFmt numFmtId="167" formatCode="#,##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1" fillId="2" borderId="0" xfId="0" applyNumberFormat="1" applyFont="1" applyFill="1" applyBorder="1"/>
    <xf numFmtId="3" fontId="1" fillId="2" borderId="0" xfId="0" applyNumberFormat="1" applyFont="1" applyFill="1" applyBorder="1"/>
    <xf numFmtId="4" fontId="1" fillId="4" borderId="0" xfId="0" applyNumberFormat="1" applyFont="1" applyFill="1" applyBorder="1"/>
    <xf numFmtId="4" fontId="1" fillId="4" borderId="1" xfId="0" applyNumberFormat="1" applyFont="1" applyFill="1" applyBorder="1"/>
    <xf numFmtId="4" fontId="1" fillId="4" borderId="2" xfId="0" applyNumberFormat="1" applyFont="1" applyFill="1" applyBorder="1"/>
    <xf numFmtId="4" fontId="1" fillId="4" borderId="5" xfId="0" applyNumberFormat="1" applyFont="1" applyFill="1" applyBorder="1"/>
    <xf numFmtId="4" fontId="1" fillId="4" borderId="6" xfId="0" applyNumberFormat="1" applyFont="1" applyFill="1" applyBorder="1"/>
    <xf numFmtId="4" fontId="1" fillId="4" borderId="8" xfId="0" applyNumberFormat="1" applyFont="1" applyFill="1" applyBorder="1"/>
    <xf numFmtId="164" fontId="1" fillId="4" borderId="1" xfId="0" applyNumberFormat="1" applyFont="1" applyFill="1" applyBorder="1"/>
    <xf numFmtId="164" fontId="1" fillId="4" borderId="2" xfId="0" applyNumberFormat="1" applyFont="1" applyFill="1" applyBorder="1"/>
    <xf numFmtId="164" fontId="1" fillId="4" borderId="5" xfId="0" applyNumberFormat="1" applyFont="1" applyFill="1" applyBorder="1"/>
    <xf numFmtId="164" fontId="1" fillId="4" borderId="6" xfId="0" applyNumberFormat="1" applyFont="1" applyFill="1" applyBorder="1"/>
    <xf numFmtId="164" fontId="1" fillId="4" borderId="8" xfId="0" applyNumberFormat="1" applyFont="1" applyFill="1" applyBorder="1"/>
    <xf numFmtId="164" fontId="1" fillId="4" borderId="0" xfId="0" applyNumberFormat="1" applyFont="1" applyFill="1" applyBorder="1"/>
    <xf numFmtId="4" fontId="1" fillId="5" borderId="0" xfId="0" applyNumberFormat="1" applyFont="1" applyFill="1" applyBorder="1"/>
    <xf numFmtId="4" fontId="1" fillId="4" borderId="9" xfId="0" applyNumberFormat="1" applyFont="1" applyFill="1" applyBorder="1"/>
    <xf numFmtId="4" fontId="1" fillId="4" borderId="10" xfId="0" applyNumberFormat="1" applyFont="1" applyFill="1" applyBorder="1"/>
    <xf numFmtId="4" fontId="1" fillId="5" borderId="8" xfId="0" applyNumberFormat="1" applyFont="1" applyFill="1" applyBorder="1"/>
    <xf numFmtId="4" fontId="1" fillId="5" borderId="5" xfId="0" applyNumberFormat="1" applyFont="1" applyFill="1" applyBorder="1"/>
    <xf numFmtId="4" fontId="1" fillId="5" borderId="6" xfId="0" applyNumberFormat="1" applyFont="1" applyFill="1" applyBorder="1"/>
    <xf numFmtId="0" fontId="1" fillId="4" borderId="3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0" fillId="4" borderId="2" xfId="0" applyFont="1" applyFill="1" applyBorder="1" applyAlignment="1">
      <alignment horizontal="right"/>
    </xf>
    <xf numFmtId="0" fontId="0" fillId="4" borderId="6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3" fontId="1" fillId="2" borderId="8" xfId="0" applyNumberFormat="1" applyFont="1" applyFill="1" applyBorder="1"/>
    <xf numFmtId="0" fontId="0" fillId="2" borderId="0" xfId="0" applyFill="1" applyBorder="1"/>
    <xf numFmtId="0" fontId="0" fillId="2" borderId="4" xfId="0" applyFill="1" applyBorder="1"/>
    <xf numFmtId="4" fontId="1" fillId="2" borderId="8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/>
    <xf numFmtId="0" fontId="0" fillId="2" borderId="14" xfId="0" applyFill="1" applyBorder="1"/>
    <xf numFmtId="0" fontId="0" fillId="4" borderId="13" xfId="0" applyFill="1" applyBorder="1"/>
    <xf numFmtId="0" fontId="1" fillId="5" borderId="13" xfId="0" applyFont="1" applyFill="1" applyBorder="1"/>
    <xf numFmtId="0" fontId="1" fillId="3" borderId="13" xfId="0" applyFont="1" applyFill="1" applyBorder="1"/>
    <xf numFmtId="0" fontId="0" fillId="4" borderId="14" xfId="0" applyFill="1" applyBorder="1"/>
    <xf numFmtId="0" fontId="2" fillId="2" borderId="12" xfId="0" applyFont="1" applyFill="1" applyBorder="1"/>
    <xf numFmtId="0" fontId="2" fillId="4" borderId="12" xfId="0" applyFont="1" applyFill="1" applyBorder="1"/>
    <xf numFmtId="0" fontId="0" fillId="4" borderId="6" xfId="0" applyFill="1" applyBorder="1" applyAlignment="1">
      <alignment horizontal="right"/>
    </xf>
    <xf numFmtId="0" fontId="1" fillId="4" borderId="13" xfId="0" applyFont="1" applyFill="1" applyBorder="1"/>
    <xf numFmtId="4" fontId="1" fillId="3" borderId="0" xfId="0" applyNumberFormat="1" applyFont="1" applyFill="1" applyBorder="1"/>
    <xf numFmtId="0" fontId="0" fillId="0" borderId="0" xfId="0" applyFill="1" applyBorder="1"/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0" fillId="0" borderId="0" xfId="0" applyFill="1" applyBorder="1" applyAlignment="1">
      <alignment horizontal="right"/>
    </xf>
    <xf numFmtId="164" fontId="1" fillId="0" borderId="0" xfId="0" applyNumberFormat="1" applyFont="1" applyFill="1" applyBorder="1"/>
    <xf numFmtId="4" fontId="1" fillId="3" borderId="8" xfId="0" applyNumberFormat="1" applyFont="1" applyFill="1" applyBorder="1"/>
    <xf numFmtId="0" fontId="0" fillId="4" borderId="10" xfId="0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3" borderId="4" xfId="0" applyFont="1" applyFill="1" applyBorder="1"/>
    <xf numFmtId="0" fontId="1" fillId="5" borderId="4" xfId="0" applyFont="1" applyFill="1" applyBorder="1"/>
    <xf numFmtId="0" fontId="1" fillId="0" borderId="7" xfId="0" applyFont="1" applyFill="1" applyBorder="1"/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165" fontId="1" fillId="5" borderId="8" xfId="0" applyNumberFormat="1" applyFont="1" applyFill="1" applyBorder="1"/>
    <xf numFmtId="165" fontId="1" fillId="5" borderId="0" xfId="0" applyNumberFormat="1" applyFont="1" applyFill="1" applyBorder="1"/>
    <xf numFmtId="166" fontId="1" fillId="5" borderId="6" xfId="0" applyNumberFormat="1" applyFont="1" applyFill="1" applyBorder="1"/>
    <xf numFmtId="167" fontId="1" fillId="2" borderId="8" xfId="0" applyNumberFormat="1" applyFont="1" applyFill="1" applyBorder="1"/>
    <xf numFmtId="167" fontId="1" fillId="2" borderId="0" xfId="0" applyNumberFormat="1" applyFont="1" applyFill="1" applyBorder="1"/>
    <xf numFmtId="167" fontId="1" fillId="2" borderId="5" xfId="0" applyNumberFormat="1" applyFont="1" applyFill="1" applyBorder="1"/>
    <xf numFmtId="167" fontId="1" fillId="2" borderId="6" xfId="0" applyNumberFormat="1" applyFont="1" applyFill="1" applyBorder="1"/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3" borderId="4" xfId="0" applyFill="1" applyBorder="1"/>
    <xf numFmtId="0" fontId="0" fillId="5" borderId="4" xfId="0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42"/>
  <sheetViews>
    <sheetView tabSelected="1" workbookViewId="0">
      <selection activeCell="J19" sqref="J19"/>
    </sheetView>
  </sheetViews>
  <sheetFormatPr baseColWidth="10" defaultRowHeight="15"/>
  <cols>
    <col min="1" max="1" width="3" customWidth="1"/>
    <col min="2" max="2" width="20.5703125" bestFit="1" customWidth="1"/>
    <col min="3" max="3" width="12.85546875" customWidth="1"/>
    <col min="4" max="4" width="13" customWidth="1"/>
    <col min="5" max="5" width="12.5703125" customWidth="1"/>
    <col min="6" max="6" width="13.140625" customWidth="1"/>
    <col min="7" max="7" width="20" bestFit="1" customWidth="1"/>
    <col min="8" max="8" width="25" bestFit="1" customWidth="1"/>
    <col min="9" max="9" width="5.5703125" customWidth="1"/>
    <col min="10" max="10" width="23.140625" bestFit="1" customWidth="1"/>
    <col min="12" max="12" width="9.42578125" customWidth="1"/>
  </cols>
  <sheetData>
    <row r="2" spans="2:16">
      <c r="B2" s="60" t="s">
        <v>28</v>
      </c>
      <c r="C2" t="s">
        <v>30</v>
      </c>
    </row>
    <row r="3" spans="2:16">
      <c r="B3" s="61" t="s">
        <v>29</v>
      </c>
      <c r="C3" t="s">
        <v>31</v>
      </c>
    </row>
    <row r="4" spans="2:16" ht="15.75" thickBot="1">
      <c r="B4" s="62"/>
      <c r="C4" t="s">
        <v>32</v>
      </c>
    </row>
    <row r="5" spans="2:16" ht="19.5" thickBot="1">
      <c r="B5" s="45" t="s">
        <v>6</v>
      </c>
      <c r="C5" s="63" t="s">
        <v>18</v>
      </c>
      <c r="D5" s="64" t="s">
        <v>19</v>
      </c>
      <c r="E5" s="64" t="s">
        <v>20</v>
      </c>
      <c r="F5" s="64" t="s">
        <v>38</v>
      </c>
      <c r="G5" s="27" t="s">
        <v>3</v>
      </c>
      <c r="H5" s="28" t="s">
        <v>14</v>
      </c>
      <c r="J5" s="50"/>
      <c r="K5" s="50"/>
      <c r="L5" s="50"/>
    </row>
    <row r="6" spans="2:16">
      <c r="B6" s="39" t="s">
        <v>0</v>
      </c>
      <c r="C6" s="29">
        <v>1.8</v>
      </c>
      <c r="D6" s="30">
        <v>1.8</v>
      </c>
      <c r="E6" s="30">
        <v>1.8</v>
      </c>
      <c r="F6" s="30">
        <v>1.8</v>
      </c>
      <c r="G6" s="31" t="s">
        <v>1</v>
      </c>
      <c r="H6" s="32"/>
      <c r="J6" s="51"/>
      <c r="K6" s="50"/>
      <c r="L6" s="50"/>
    </row>
    <row r="7" spans="2:16">
      <c r="B7" s="39"/>
      <c r="C7" s="33">
        <v>16</v>
      </c>
      <c r="D7" s="2">
        <v>16</v>
      </c>
      <c r="E7" s="2">
        <v>16</v>
      </c>
      <c r="F7" s="2">
        <v>16</v>
      </c>
      <c r="G7" s="34" t="s">
        <v>13</v>
      </c>
      <c r="H7" s="35"/>
      <c r="J7" s="52"/>
      <c r="K7" s="50"/>
      <c r="L7" s="50"/>
    </row>
    <row r="8" spans="2:16" ht="15.75" thickBot="1">
      <c r="B8" s="39" t="s">
        <v>9</v>
      </c>
      <c r="C8" s="36">
        <v>1</v>
      </c>
      <c r="D8" s="1">
        <v>1</v>
      </c>
      <c r="E8" s="1">
        <v>1</v>
      </c>
      <c r="F8" s="1">
        <v>90</v>
      </c>
      <c r="G8" s="34" t="s">
        <v>10</v>
      </c>
      <c r="H8" s="35" t="s">
        <v>15</v>
      </c>
      <c r="J8" s="51"/>
      <c r="K8" s="50"/>
      <c r="L8" s="50"/>
    </row>
    <row r="9" spans="2:16">
      <c r="B9" s="39" t="s">
        <v>5</v>
      </c>
      <c r="C9" s="36">
        <v>10</v>
      </c>
      <c r="D9" s="1">
        <v>5</v>
      </c>
      <c r="E9" s="1">
        <v>2.5</v>
      </c>
      <c r="F9" s="1"/>
      <c r="G9" s="34" t="s">
        <v>12</v>
      </c>
      <c r="H9" s="35" t="s">
        <v>16</v>
      </c>
      <c r="J9" s="51"/>
      <c r="K9" s="72" t="s">
        <v>18</v>
      </c>
      <c r="L9" s="73" t="s">
        <v>19</v>
      </c>
      <c r="M9" s="73" t="s">
        <v>20</v>
      </c>
      <c r="N9" s="73" t="s">
        <v>38</v>
      </c>
      <c r="O9" s="50"/>
      <c r="P9" s="50"/>
    </row>
    <row r="10" spans="2:16">
      <c r="B10" s="39" t="s">
        <v>47</v>
      </c>
      <c r="C10" s="36">
        <v>3000</v>
      </c>
      <c r="D10" s="1">
        <v>1500</v>
      </c>
      <c r="E10" s="1">
        <v>800</v>
      </c>
      <c r="F10" s="1">
        <v>30</v>
      </c>
      <c r="G10" s="34" t="s">
        <v>43</v>
      </c>
      <c r="H10" s="35" t="s">
        <v>44</v>
      </c>
      <c r="J10" s="74" t="s">
        <v>45</v>
      </c>
      <c r="K10" s="36">
        <v>4000</v>
      </c>
      <c r="L10" s="1">
        <v>2000</v>
      </c>
      <c r="M10" s="1">
        <v>1000</v>
      </c>
      <c r="N10" s="1">
        <v>45</v>
      </c>
      <c r="O10" s="50"/>
      <c r="P10" s="50"/>
    </row>
    <row r="11" spans="2:16">
      <c r="B11" s="39" t="s">
        <v>33</v>
      </c>
      <c r="C11" s="68">
        <v>0.15</v>
      </c>
      <c r="D11" s="69">
        <v>0.15</v>
      </c>
      <c r="E11" s="69">
        <v>0.15</v>
      </c>
      <c r="F11" s="69">
        <v>0.15</v>
      </c>
      <c r="G11" s="34" t="s">
        <v>8</v>
      </c>
      <c r="H11" s="35" t="s">
        <v>39</v>
      </c>
      <c r="J11" s="75" t="s">
        <v>46</v>
      </c>
      <c r="K11" s="36">
        <v>3000</v>
      </c>
      <c r="L11" s="1">
        <v>1500</v>
      </c>
      <c r="M11" s="1">
        <v>800</v>
      </c>
      <c r="N11" s="1">
        <v>30</v>
      </c>
      <c r="O11" s="50"/>
      <c r="P11" s="50"/>
    </row>
    <row r="12" spans="2:16" ht="15.75" thickBot="1">
      <c r="B12" s="40" t="s">
        <v>34</v>
      </c>
      <c r="C12" s="70">
        <v>7.4999999999999997E-2</v>
      </c>
      <c r="D12" s="71">
        <v>7.4999999999999997E-2</v>
      </c>
      <c r="E12" s="71">
        <v>7.4999999999999997E-2</v>
      </c>
      <c r="F12" s="71">
        <v>7.4999999999999997E-2</v>
      </c>
      <c r="G12" s="37" t="s">
        <v>8</v>
      </c>
      <c r="H12" s="38" t="s">
        <v>40</v>
      </c>
      <c r="J12" s="51"/>
      <c r="K12" s="50"/>
      <c r="L12" s="50"/>
    </row>
    <row r="13" spans="2:16" ht="18.75">
      <c r="B13" s="46" t="s">
        <v>7</v>
      </c>
      <c r="C13" s="4">
        <f>360/C6*C8</f>
        <v>200</v>
      </c>
      <c r="D13" s="5">
        <f>360/D6*D8</f>
        <v>200</v>
      </c>
      <c r="E13" s="5">
        <f>360/E6*E8</f>
        <v>200</v>
      </c>
      <c r="F13" s="5">
        <f>360/F6*F8</f>
        <v>18000</v>
      </c>
      <c r="G13" s="24" t="s">
        <v>11</v>
      </c>
      <c r="H13" s="21" t="s">
        <v>37</v>
      </c>
      <c r="J13" s="51"/>
      <c r="K13" s="53"/>
      <c r="L13" s="54"/>
    </row>
    <row r="14" spans="2:16" ht="15.75" thickBot="1">
      <c r="B14" s="41"/>
      <c r="C14" s="6">
        <f>360/C6*C8*C7</f>
        <v>3200</v>
      </c>
      <c r="D14" s="7">
        <f t="shared" ref="D14:F14" si="0">360/D6*D8*D7</f>
        <v>3200</v>
      </c>
      <c r="E14" s="7">
        <f t="shared" si="0"/>
        <v>3200</v>
      </c>
      <c r="F14" s="7">
        <f t="shared" si="0"/>
        <v>288000</v>
      </c>
      <c r="G14" s="25" t="s">
        <v>2</v>
      </c>
      <c r="H14" s="22"/>
      <c r="J14" s="51"/>
      <c r="K14" s="53"/>
      <c r="L14" s="54"/>
    </row>
    <row r="15" spans="2:16">
      <c r="B15" s="41"/>
      <c r="C15" s="4">
        <f>C13/C9</f>
        <v>20</v>
      </c>
      <c r="D15" s="5">
        <f>D13/D9</f>
        <v>40</v>
      </c>
      <c r="E15" s="5">
        <f>E13/E9</f>
        <v>80</v>
      </c>
      <c r="F15" s="5"/>
      <c r="G15" s="24" t="s">
        <v>11</v>
      </c>
      <c r="H15" s="21" t="s">
        <v>21</v>
      </c>
      <c r="J15" s="51"/>
      <c r="K15" s="55"/>
      <c r="L15" s="54"/>
    </row>
    <row r="16" spans="2:16" ht="15.75" thickBot="1">
      <c r="B16" s="41"/>
      <c r="C16" s="6">
        <f>C14/C9</f>
        <v>320</v>
      </c>
      <c r="D16" s="7">
        <f>D14/D9</f>
        <v>640</v>
      </c>
      <c r="E16" s="7">
        <f>E14/E9</f>
        <v>1280</v>
      </c>
      <c r="F16" s="7"/>
      <c r="G16" s="25" t="s">
        <v>2</v>
      </c>
      <c r="H16" s="22"/>
      <c r="J16" s="51"/>
      <c r="K16" s="55"/>
      <c r="L16" s="54"/>
    </row>
    <row r="17" spans="2:12">
      <c r="B17" s="41"/>
      <c r="C17" s="4">
        <f>C15*25.4</f>
        <v>508</v>
      </c>
      <c r="D17" s="5">
        <f t="shared" ref="D17:E18" si="1">D15*25.4</f>
        <v>1016</v>
      </c>
      <c r="E17" s="5">
        <f t="shared" si="1"/>
        <v>2032</v>
      </c>
      <c r="F17" s="5"/>
      <c r="G17" s="24" t="s">
        <v>11</v>
      </c>
      <c r="H17" s="21" t="s">
        <v>22</v>
      </c>
      <c r="J17" s="51"/>
      <c r="K17" s="53"/>
      <c r="L17" s="54"/>
    </row>
    <row r="18" spans="2:12" ht="15.75" thickBot="1">
      <c r="B18" s="42" t="s">
        <v>29</v>
      </c>
      <c r="C18" s="19">
        <f>C16*25.4</f>
        <v>8128</v>
      </c>
      <c r="D18" s="20">
        <f t="shared" si="1"/>
        <v>16256</v>
      </c>
      <c r="E18" s="20">
        <f t="shared" si="1"/>
        <v>32512</v>
      </c>
      <c r="F18" s="7"/>
      <c r="G18" s="25" t="s">
        <v>2</v>
      </c>
      <c r="H18" s="22"/>
      <c r="J18" s="51"/>
      <c r="K18" s="53"/>
      <c r="L18" s="54"/>
    </row>
    <row r="19" spans="2:12">
      <c r="B19" s="48"/>
      <c r="C19" s="8"/>
      <c r="D19" s="3"/>
      <c r="E19" s="3"/>
      <c r="F19" s="3">
        <f>F13/360</f>
        <v>50</v>
      </c>
      <c r="G19" s="24" t="s">
        <v>11</v>
      </c>
      <c r="H19" s="21" t="s">
        <v>36</v>
      </c>
      <c r="J19" s="51"/>
      <c r="K19" s="53"/>
      <c r="L19" s="54"/>
    </row>
    <row r="20" spans="2:12" ht="15.75" thickBot="1">
      <c r="B20" s="48"/>
      <c r="C20" s="6"/>
      <c r="D20" s="7"/>
      <c r="E20" s="7"/>
      <c r="F20" s="67">
        <f>F14/360</f>
        <v>800</v>
      </c>
      <c r="G20" s="25" t="s">
        <v>2</v>
      </c>
      <c r="H20" s="22"/>
      <c r="J20" s="51"/>
      <c r="K20" s="53"/>
      <c r="L20" s="54"/>
    </row>
    <row r="21" spans="2:12">
      <c r="B21" s="41"/>
      <c r="C21" s="13">
        <f>1/C15</f>
        <v>0.05</v>
      </c>
      <c r="D21" s="14">
        <f t="shared" ref="D21:E21" si="2">1/D15</f>
        <v>2.5000000000000001E-2</v>
      </c>
      <c r="E21" s="14">
        <f t="shared" si="2"/>
        <v>1.2500000000000001E-2</v>
      </c>
      <c r="F21" s="14"/>
      <c r="G21" s="26" t="s">
        <v>4</v>
      </c>
      <c r="H21" s="23" t="s">
        <v>23</v>
      </c>
      <c r="J21" s="56"/>
      <c r="K21" s="55"/>
      <c r="L21" s="54"/>
    </row>
    <row r="22" spans="2:12">
      <c r="B22" s="41"/>
      <c r="C22" s="13">
        <f>1/C17</f>
        <v>1.968503937007874E-3</v>
      </c>
      <c r="D22" s="14">
        <f t="shared" ref="D22:E22" si="3">1/D17</f>
        <v>9.8425196850393699E-4</v>
      </c>
      <c r="E22" s="14">
        <f t="shared" si="3"/>
        <v>4.921259842519685E-4</v>
      </c>
      <c r="F22" s="14"/>
      <c r="G22" s="26" t="s">
        <v>17</v>
      </c>
      <c r="H22" s="23"/>
      <c r="J22" s="56"/>
      <c r="K22" s="53"/>
      <c r="L22" s="54"/>
    </row>
    <row r="23" spans="2:12" ht="15.75" thickBot="1">
      <c r="B23" s="41"/>
      <c r="C23" s="11"/>
      <c r="D23" s="12"/>
      <c r="E23" s="12"/>
      <c r="F23" s="12">
        <f>360/F13</f>
        <v>0.02</v>
      </c>
      <c r="G23" s="47" t="s">
        <v>35</v>
      </c>
      <c r="H23" s="22"/>
      <c r="J23" s="56"/>
      <c r="K23" s="53"/>
      <c r="L23" s="54"/>
    </row>
    <row r="24" spans="2:12">
      <c r="B24" s="41"/>
      <c r="C24" s="9">
        <f>1/C16</f>
        <v>3.1250000000000002E-3</v>
      </c>
      <c r="D24" s="10">
        <f t="shared" ref="D24:E24" si="4">1/D16</f>
        <v>1.5625000000000001E-3</v>
      </c>
      <c r="E24" s="10">
        <f t="shared" si="4"/>
        <v>7.8125000000000004E-4</v>
      </c>
      <c r="F24" s="10"/>
      <c r="G24" s="24" t="s">
        <v>4</v>
      </c>
      <c r="H24" s="21" t="s">
        <v>24</v>
      </c>
      <c r="J24" s="56"/>
      <c r="K24" s="55"/>
      <c r="L24" s="54"/>
    </row>
    <row r="25" spans="2:12">
      <c r="B25" s="41"/>
      <c r="C25" s="13">
        <f>1/C18</f>
        <v>1.2303149606299212E-4</v>
      </c>
      <c r="D25" s="14">
        <f t="shared" ref="D25:E25" si="5">1/D18</f>
        <v>6.1515748031496062E-5</v>
      </c>
      <c r="E25" s="14">
        <f t="shared" si="5"/>
        <v>3.0757874015748031E-5</v>
      </c>
      <c r="F25" s="14"/>
      <c r="G25" s="26" t="s">
        <v>17</v>
      </c>
      <c r="H25" s="23"/>
      <c r="J25" s="56"/>
      <c r="K25" s="53"/>
      <c r="L25" s="54"/>
    </row>
    <row r="26" spans="2:12" ht="15.75" thickBot="1">
      <c r="B26" s="41"/>
      <c r="C26" s="11"/>
      <c r="D26" s="12"/>
      <c r="E26" s="12"/>
      <c r="F26" s="12">
        <f>360/F14</f>
        <v>1.25E-3</v>
      </c>
      <c r="G26" s="47" t="s">
        <v>35</v>
      </c>
      <c r="H26" s="22"/>
      <c r="J26" s="56"/>
      <c r="K26" s="53"/>
      <c r="L26" s="54"/>
    </row>
    <row r="27" spans="2:12" ht="18.75">
      <c r="B27" s="41"/>
      <c r="C27" s="4">
        <f>C10/60</f>
        <v>50</v>
      </c>
      <c r="D27" s="5">
        <f t="shared" ref="D27" si="6">D10/60</f>
        <v>25</v>
      </c>
      <c r="E27" s="5">
        <f>E10/60</f>
        <v>13.333333333333334</v>
      </c>
      <c r="F27" s="5"/>
      <c r="G27" s="24" t="s">
        <v>4</v>
      </c>
      <c r="H27" s="21" t="s">
        <v>25</v>
      </c>
      <c r="J27" s="51"/>
      <c r="K27" s="55"/>
      <c r="L27" s="54"/>
    </row>
    <row r="28" spans="2:12">
      <c r="B28" s="42" t="s">
        <v>29</v>
      </c>
      <c r="C28" s="65">
        <f>C27/25.4</f>
        <v>1.9685039370078741</v>
      </c>
      <c r="D28" s="66">
        <f t="shared" ref="D28:E28" si="7">D27/25.4</f>
        <v>0.98425196850393704</v>
      </c>
      <c r="E28" s="66">
        <f t="shared" si="7"/>
        <v>0.52493438320209984</v>
      </c>
      <c r="F28" s="3"/>
      <c r="G28" s="26" t="s">
        <v>17</v>
      </c>
      <c r="H28" s="23"/>
      <c r="J28" s="51"/>
      <c r="K28" s="53"/>
      <c r="L28" s="54"/>
    </row>
    <row r="29" spans="2:12">
      <c r="B29" s="41"/>
      <c r="C29" s="8">
        <f>C27*C15</f>
        <v>1000</v>
      </c>
      <c r="D29" s="3">
        <f>D27*D15</f>
        <v>1000</v>
      </c>
      <c r="E29" s="3">
        <f>E27*E15</f>
        <v>1066.6666666666667</v>
      </c>
      <c r="F29" s="3"/>
      <c r="G29" s="26" t="s">
        <v>11</v>
      </c>
      <c r="H29" s="23"/>
      <c r="J29" s="51"/>
      <c r="K29" s="53"/>
      <c r="L29" s="54"/>
    </row>
    <row r="30" spans="2:12">
      <c r="B30" s="43" t="s">
        <v>28</v>
      </c>
      <c r="C30" s="57">
        <f>C27*C16</f>
        <v>16000</v>
      </c>
      <c r="D30" s="49">
        <f>D27*D16</f>
        <v>16000</v>
      </c>
      <c r="E30" s="49">
        <f>E27*E16</f>
        <v>17066.666666666668</v>
      </c>
      <c r="F30" s="49">
        <f>F20*F31</f>
        <v>24000</v>
      </c>
      <c r="G30" s="26" t="s">
        <v>2</v>
      </c>
      <c r="H30" s="23"/>
      <c r="J30" s="51"/>
      <c r="K30" s="53"/>
      <c r="L30" s="54"/>
    </row>
    <row r="31" spans="2:12" ht="15.75" thickBot="1">
      <c r="B31" s="48"/>
      <c r="C31" s="6"/>
      <c r="D31" s="7"/>
      <c r="E31" s="7"/>
      <c r="F31" s="20">
        <f>F10</f>
        <v>30</v>
      </c>
      <c r="G31" s="47" t="s">
        <v>35</v>
      </c>
      <c r="H31" s="22"/>
      <c r="J31" s="51"/>
      <c r="K31" s="53"/>
      <c r="L31" s="54"/>
    </row>
    <row r="32" spans="2:12" ht="18.75">
      <c r="B32" s="41"/>
      <c r="C32" s="4">
        <f t="shared" ref="C32:E35" si="8">C27/C$11</f>
        <v>333.33333333333337</v>
      </c>
      <c r="D32" s="5">
        <f t="shared" si="8"/>
        <v>166.66666666666669</v>
      </c>
      <c r="E32" s="5">
        <f t="shared" si="8"/>
        <v>88.8888888888889</v>
      </c>
      <c r="F32" s="5"/>
      <c r="G32" s="24" t="s">
        <v>4</v>
      </c>
      <c r="H32" s="21" t="s">
        <v>26</v>
      </c>
      <c r="J32" s="51"/>
      <c r="K32" s="53"/>
      <c r="L32" s="54"/>
    </row>
    <row r="33" spans="2:12">
      <c r="B33" s="42" t="s">
        <v>29</v>
      </c>
      <c r="C33" s="18">
        <f t="shared" si="8"/>
        <v>13.123359580052494</v>
      </c>
      <c r="D33" s="15">
        <f t="shared" si="8"/>
        <v>6.5616797900262469</v>
      </c>
      <c r="E33" s="15">
        <f t="shared" si="8"/>
        <v>3.4995625546806659</v>
      </c>
      <c r="F33" s="3"/>
      <c r="G33" s="26" t="s">
        <v>17</v>
      </c>
      <c r="H33" s="23"/>
      <c r="J33" s="51"/>
      <c r="K33" s="53"/>
      <c r="L33" s="54"/>
    </row>
    <row r="34" spans="2:12">
      <c r="B34" s="41"/>
      <c r="C34" s="8">
        <f t="shared" si="8"/>
        <v>6666.666666666667</v>
      </c>
      <c r="D34" s="3">
        <f t="shared" si="8"/>
        <v>6666.666666666667</v>
      </c>
      <c r="E34" s="3">
        <f t="shared" si="8"/>
        <v>7111.1111111111122</v>
      </c>
      <c r="F34" s="3"/>
      <c r="G34" s="26" t="s">
        <v>11</v>
      </c>
      <c r="H34" s="23"/>
      <c r="J34" s="51"/>
      <c r="K34" s="53"/>
      <c r="L34" s="54"/>
    </row>
    <row r="35" spans="2:12">
      <c r="B35" s="43" t="s">
        <v>28</v>
      </c>
      <c r="C35" s="57">
        <f t="shared" si="8"/>
        <v>106666.66666666667</v>
      </c>
      <c r="D35" s="49">
        <f t="shared" si="8"/>
        <v>106666.66666666667</v>
      </c>
      <c r="E35" s="49">
        <f t="shared" si="8"/>
        <v>113777.7777777778</v>
      </c>
      <c r="F35" s="49">
        <f>F30/F$11</f>
        <v>160000</v>
      </c>
      <c r="G35" s="26" t="s">
        <v>2</v>
      </c>
      <c r="H35" s="23"/>
      <c r="J35" s="51"/>
      <c r="K35" s="53"/>
      <c r="L35" s="54"/>
    </row>
    <row r="36" spans="2:12" ht="15.75" thickBot="1">
      <c r="B36" s="48"/>
      <c r="C36" s="6"/>
      <c r="D36" s="7"/>
      <c r="E36" s="7"/>
      <c r="F36" s="20">
        <f>F31/F$11</f>
        <v>200</v>
      </c>
      <c r="G36" s="47" t="s">
        <v>35</v>
      </c>
      <c r="H36" s="22"/>
      <c r="J36" s="51"/>
      <c r="K36" s="53"/>
      <c r="L36" s="54"/>
    </row>
    <row r="37" spans="2:12" ht="18.75">
      <c r="B37" s="41"/>
      <c r="C37" s="4">
        <f t="shared" ref="C37:E40" si="9">C32/C$12</f>
        <v>4444.4444444444453</v>
      </c>
      <c r="D37" s="5">
        <f t="shared" si="9"/>
        <v>2222.2222222222226</v>
      </c>
      <c r="E37" s="5">
        <f t="shared" si="9"/>
        <v>1185.1851851851854</v>
      </c>
      <c r="F37" s="5"/>
      <c r="G37" s="24" t="s">
        <v>4</v>
      </c>
      <c r="H37" s="21" t="s">
        <v>27</v>
      </c>
      <c r="J37" s="51"/>
      <c r="K37" s="53"/>
      <c r="L37" s="54"/>
    </row>
    <row r="38" spans="2:12">
      <c r="B38" s="41"/>
      <c r="C38" s="8">
        <f t="shared" si="9"/>
        <v>174.97812773403325</v>
      </c>
      <c r="D38" s="3">
        <f t="shared" si="9"/>
        <v>87.489063867016625</v>
      </c>
      <c r="E38" s="3">
        <f t="shared" si="9"/>
        <v>46.660834062408881</v>
      </c>
      <c r="F38" s="3"/>
      <c r="G38" s="26" t="s">
        <v>17</v>
      </c>
      <c r="H38" s="23"/>
      <c r="J38" s="51"/>
      <c r="K38" s="53"/>
      <c r="L38" s="54"/>
    </row>
    <row r="39" spans="2:12">
      <c r="B39" s="41"/>
      <c r="C39" s="8">
        <f t="shared" si="9"/>
        <v>88888.888888888891</v>
      </c>
      <c r="D39" s="3">
        <f t="shared" si="9"/>
        <v>88888.888888888891</v>
      </c>
      <c r="E39" s="3">
        <f t="shared" si="9"/>
        <v>94814.814814814832</v>
      </c>
      <c r="F39" s="3"/>
      <c r="G39" s="26" t="s">
        <v>11</v>
      </c>
      <c r="H39" s="23"/>
      <c r="J39" s="51"/>
      <c r="K39" s="53"/>
      <c r="L39" s="54"/>
    </row>
    <row r="40" spans="2:12">
      <c r="B40" s="43" t="s">
        <v>28</v>
      </c>
      <c r="C40" s="57">
        <f t="shared" si="9"/>
        <v>1422222.2222222222</v>
      </c>
      <c r="D40" s="49">
        <f t="shared" si="9"/>
        <v>1422222.2222222222</v>
      </c>
      <c r="E40" s="49">
        <f t="shared" si="9"/>
        <v>1517037.0370370373</v>
      </c>
      <c r="F40" s="49">
        <f>F35/F$12</f>
        <v>2133333.3333333335</v>
      </c>
      <c r="G40" s="26" t="s">
        <v>2</v>
      </c>
      <c r="H40" s="23"/>
      <c r="J40" s="51"/>
      <c r="K40" s="53"/>
      <c r="L40" s="54"/>
    </row>
    <row r="41" spans="2:12" ht="15.75" thickBot="1">
      <c r="B41" s="48"/>
      <c r="C41" s="6"/>
      <c r="D41" s="7"/>
      <c r="E41" s="7"/>
      <c r="F41" s="7">
        <f>F36/F$12</f>
        <v>2666.666666666667</v>
      </c>
      <c r="G41" s="47" t="s">
        <v>35</v>
      </c>
      <c r="H41" s="22"/>
      <c r="J41" s="51"/>
      <c r="K41" s="53"/>
      <c r="L41" s="54"/>
    </row>
    <row r="42" spans="2:12" ht="15.75" thickBot="1">
      <c r="B42" s="44"/>
      <c r="C42" s="16">
        <f>C30/C14*C8*60</f>
        <v>300</v>
      </c>
      <c r="D42" s="17">
        <f>D30/D14*D8*60</f>
        <v>300</v>
      </c>
      <c r="E42" s="17">
        <f>E30/E14*E8*60</f>
        <v>320.00000000000006</v>
      </c>
      <c r="F42" s="17">
        <f>F30/F14*F8*60</f>
        <v>450</v>
      </c>
      <c r="G42" s="58" t="s">
        <v>42</v>
      </c>
      <c r="H42" s="59" t="s">
        <v>41</v>
      </c>
      <c r="J42" s="51"/>
      <c r="K42" s="53"/>
      <c r="L42" s="54"/>
    </row>
  </sheetData>
  <pageMargins left="0.70866141732283472" right="0.70866141732283472" top="0.78740157480314965" bottom="0.78740157480314965" header="0.31496062992125984" footer="0.31496062992125984"/>
  <pageSetup paperSize="9" scale="7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parameter</vt:lpstr>
      <vt:lpstr>parameter!Druckbereich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Jojo</cp:lastModifiedBy>
  <cp:lastPrinted>2015-01-18T14:17:24Z</cp:lastPrinted>
  <dcterms:created xsi:type="dcterms:W3CDTF">2015-01-16T18:19:16Z</dcterms:created>
  <dcterms:modified xsi:type="dcterms:W3CDTF">2015-04-15T21:26:17Z</dcterms:modified>
</cp:coreProperties>
</file>